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Users\LAMac\Desktop\Demo Files\"/>
    </mc:Choice>
  </mc:AlternateContent>
  <xr:revisionPtr revIDLastSave="0" documentId="13_ncr:1_{E3384B51-17B1-4D44-ACEE-2746369E464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Exported Report" sheetId="1" r:id="rId1"/>
    <sheet name="Record Script" sheetId="4" r:id="rId2"/>
    <sheet name="Run Script" sheetId="5" r:id="rId3"/>
    <sheet name="Sheet2" sheetId="2" state="hidden" r:id="rId4"/>
    <sheet name="Sheet3" sheetId="3" state="hidden" r:id="rId5"/>
  </sheets>
  <definedNames>
    <definedName name="_xlnm.Print_Titles" localSheetId="0">'Exported Report'!$A:$E,'Exported Report'!$4:$5</definedName>
    <definedName name="_xlnm.Print_Titles" localSheetId="1">'Record Script'!$A:$E,'Record Script'!$4:$5</definedName>
    <definedName name="_xlnm.Print_Titles" localSheetId="2">'Run Script'!$A:$E,'Run Script'!$4:$5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5" l="1"/>
  <c r="H27" i="5" s="1"/>
  <c r="F26" i="5"/>
  <c r="H12" i="5"/>
  <c r="F12" i="5"/>
  <c r="H9" i="5"/>
  <c r="F9" i="5"/>
  <c r="H26" i="4"/>
  <c r="F26" i="4"/>
  <c r="H12" i="4"/>
  <c r="F12" i="4"/>
  <c r="H9" i="4"/>
  <c r="F9" i="4"/>
  <c r="H26" i="1"/>
  <c r="F26" i="1"/>
  <c r="H12" i="1"/>
  <c r="F12" i="1"/>
  <c r="H9" i="1"/>
  <c r="F9" i="1"/>
  <c r="H13" i="1" l="1"/>
  <c r="H27" i="1" s="1"/>
  <c r="H28" i="1" s="1"/>
  <c r="H13" i="5"/>
  <c r="H28" i="5" s="1"/>
  <c r="H13" i="4"/>
  <c r="H27" i="4" s="1"/>
  <c r="H28" i="4" s="1"/>
  <c r="J18" i="5"/>
  <c r="J22" i="5"/>
  <c r="J9" i="5"/>
  <c r="J12" i="5"/>
  <c r="J15" i="5"/>
  <c r="J19" i="5"/>
  <c r="J23" i="5"/>
  <c r="J8" i="5"/>
  <c r="J11" i="5"/>
  <c r="F13" i="5"/>
  <c r="J16" i="5"/>
  <c r="J20" i="5"/>
  <c r="J24" i="5"/>
  <c r="J26" i="5"/>
  <c r="J17" i="5"/>
  <c r="J21" i="5"/>
  <c r="J25" i="5"/>
  <c r="J18" i="4"/>
  <c r="J22" i="4"/>
  <c r="J9" i="4"/>
  <c r="J12" i="4"/>
  <c r="J15" i="4"/>
  <c r="J19" i="4"/>
  <c r="J23" i="4"/>
  <c r="J8" i="4"/>
  <c r="J11" i="4"/>
  <c r="F13" i="4"/>
  <c r="F27" i="4" s="1"/>
  <c r="F28" i="4" s="1"/>
  <c r="J28" i="4" s="1"/>
  <c r="J16" i="4"/>
  <c r="J20" i="4"/>
  <c r="J24" i="4"/>
  <c r="J26" i="4"/>
  <c r="J17" i="4"/>
  <c r="J21" i="4"/>
  <c r="J25" i="4"/>
  <c r="J18" i="1"/>
  <c r="J22" i="1"/>
  <c r="J9" i="1"/>
  <c r="J12" i="1"/>
  <c r="J15" i="1"/>
  <c r="J19" i="1"/>
  <c r="J23" i="1"/>
  <c r="J8" i="1"/>
  <c r="J11" i="1"/>
  <c r="F13" i="1"/>
  <c r="F27" i="1" s="1"/>
  <c r="F28" i="1" s="1"/>
  <c r="J28" i="1" s="1"/>
  <c r="J16" i="1"/>
  <c r="J20" i="1"/>
  <c r="J24" i="1"/>
  <c r="J26" i="1"/>
  <c r="J17" i="1"/>
  <c r="J21" i="1"/>
  <c r="J25" i="1"/>
  <c r="F27" i="5" l="1"/>
  <c r="F28" i="5" s="1"/>
  <c r="J28" i="5" s="1"/>
  <c r="J13" i="5"/>
  <c r="J27" i="5"/>
  <c r="J13" i="4"/>
  <c r="J27" i="4"/>
  <c r="J13" i="1"/>
  <c r="J27" i="1"/>
</calcChain>
</file>

<file path=xl/sharedStrings.xml><?xml version="1.0" encoding="utf-8"?>
<sst xmlns="http://schemas.openxmlformats.org/spreadsheetml/2006/main" count="93" uniqueCount="30">
  <si>
    <t>9:38 AM</t>
  </si>
  <si>
    <t>Carl's Computer Shop</t>
  </si>
  <si>
    <t>Profit &amp; Loss YTD Comparison</t>
  </si>
  <si>
    <t>Accrual Basis</t>
  </si>
  <si>
    <t>Nov 13</t>
  </si>
  <si>
    <t>Jan - Nov 13</t>
  </si>
  <si>
    <t>% of Income</t>
  </si>
  <si>
    <t>Ordinary Income/Expense</t>
  </si>
  <si>
    <t>Income</t>
  </si>
  <si>
    <t>Sales</t>
  </si>
  <si>
    <t>Total Income</t>
  </si>
  <si>
    <t>Cost of Goods Sold</t>
  </si>
  <si>
    <t>Total COGS</t>
  </si>
  <si>
    <t>Gross Profit</t>
  </si>
  <si>
    <t>Expense</t>
  </si>
  <si>
    <t>Automobile Expense</t>
  </si>
  <si>
    <t>Bank Service Charges</t>
  </si>
  <si>
    <t>Marketing &amp; Advertising</t>
  </si>
  <si>
    <t>Merchant Fees</t>
  </si>
  <si>
    <t>Office Expenses</t>
  </si>
  <si>
    <t>Outside Services</t>
  </si>
  <si>
    <t>Payroll Expenses</t>
  </si>
  <si>
    <t>Professional Fees</t>
  </si>
  <si>
    <t>Rent</t>
  </si>
  <si>
    <t>Telephone</t>
  </si>
  <si>
    <t>Utilities</t>
  </si>
  <si>
    <t>Total Expense</t>
  </si>
  <si>
    <t>Net Ordinary Income</t>
  </si>
  <si>
    <t>Net Income</t>
  </si>
  <si>
    <t>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</si>
</sst>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"/>
    <numFmt numFmtId="165" formatCode="#,##0.00;\-#,##0.00"/>
    <numFmt numFmtId="166" formatCode="#,##0.0#%;\-#,##0.0#%"/>
  </numFmts>
  <fonts count="7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b/>
      <sz val="8"/>
      <color rgb="FF000080"/>
      <name val="Arial"/>
      <family val="2"/>
    </font>
    <font>
      <b/>
      <sz val="12"/>
      <color rgb="FF000080"/>
      <name val="Arial"/>
      <family val="2"/>
    </font>
    <font>
      <b/>
      <sz val="14"/>
      <color rgb="FF000080"/>
      <name val="Arial"/>
      <family val="2"/>
    </font>
    <font>
      <b/>
      <sz val="10"/>
      <color rgb="FF00008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3" fillId="0" borderId="0" xfId="0" applyNumberFormat="1" applyFont="1"/>
    <xf numFmtId="49" fontId="4" fillId="0" borderId="0" xfId="0" applyNumberFormat="1" applyFont="1"/>
    <xf numFmtId="49" fontId="5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Alignment="1">
      <alignment horizontal="centerContinuous"/>
    </xf>
    <xf numFmtId="165" fontId="6" fillId="0" borderId="0" xfId="0" applyNumberFormat="1" applyFont="1"/>
    <xf numFmtId="49" fontId="6" fillId="0" borderId="0" xfId="0" applyNumberFormat="1" applyFont="1"/>
    <xf numFmtId="166" fontId="6" fillId="0" borderId="0" xfId="0" applyNumberFormat="1" applyFont="1"/>
    <xf numFmtId="165" fontId="6" fillId="0" borderId="3" xfId="0" applyNumberFormat="1" applyFont="1" applyBorder="1"/>
    <xf numFmtId="166" fontId="6" fillId="0" borderId="3" xfId="0" applyNumberFormat="1" applyFont="1" applyBorder="1"/>
    <xf numFmtId="165" fontId="6" fillId="0" borderId="4" xfId="0" applyNumberFormat="1" applyFont="1" applyBorder="1"/>
    <xf numFmtId="166" fontId="6" fillId="0" borderId="4" xfId="0" applyNumberFormat="1" applyFont="1" applyBorder="1"/>
    <xf numFmtId="165" fontId="6" fillId="0" borderId="5" xfId="0" applyNumberFormat="1" applyFont="1" applyBorder="1"/>
    <xf numFmtId="166" fontId="6" fillId="0" borderId="5" xfId="0" applyNumberFormat="1" applyFont="1" applyBorder="1"/>
    <xf numFmtId="165" fontId="1" fillId="0" borderId="6" xfId="0" applyNumberFormat="1" applyFont="1" applyBorder="1"/>
    <xf numFmtId="166" fontId="1" fillId="0" borderId="6" xfId="0" applyNumberFormat="1" applyFont="1" applyBorder="1"/>
    <xf numFmtId="0" fontId="1" fillId="0" borderId="0" xfId="0" applyFont="1"/>
    <xf numFmtId="49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16</xdr:col>
      <xdr:colOff>523875</xdr:colOff>
      <xdr:row>8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657850" y="200025"/>
          <a:ext cx="2962275" cy="14763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This workbook contains 3</a:t>
          </a:r>
          <a:r>
            <a:rPr lang="en-US" sz="1100" baseline="0"/>
            <a:t> identical comparative income statements exported from QuickBooks -- the original plus one copy on which to record the script and one copy on which to execute the recorded script.</a:t>
          </a:r>
        </a:p>
        <a:p>
          <a:pPr algn="just"/>
          <a:endParaRPr lang="en-US" sz="1100" baseline="0"/>
        </a:p>
        <a:p>
          <a:pPr algn="just"/>
          <a:r>
            <a:rPr lang="en-US" sz="1100" baseline="0"/>
            <a:t>Follow the directions on page 11 of the seminar  document for recording the script.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workbookViewId="0"/>
  </sheetViews>
  <sheetFormatPr defaultRowHeight="15" x14ac:dyDescent="0.25"/>
  <cols>
    <col min="1" max="4" width="3" style="19" customWidth="1"/>
    <col min="5" max="5" width="20.42578125" style="19" customWidth="1"/>
    <col min="6" max="6" width="7.85546875" bestFit="1" customWidth="1"/>
    <col min="7" max="7" width="2.28515625" customWidth="1"/>
    <col min="8" max="8" width="10.140625" bestFit="1" customWidth="1"/>
    <col min="9" max="9" width="2.28515625" customWidth="1"/>
    <col min="10" max="10" width="11.5703125" bestFit="1" customWidth="1"/>
  </cols>
  <sheetData>
    <row r="1" spans="1:10" ht="15.75" x14ac:dyDescent="0.25">
      <c r="A1" s="3" t="s">
        <v>1</v>
      </c>
      <c r="B1" s="2"/>
      <c r="C1" s="2"/>
      <c r="D1" s="2"/>
      <c r="E1" s="2"/>
      <c r="F1" s="1"/>
      <c r="G1" s="1"/>
      <c r="H1" s="1"/>
      <c r="I1" s="1"/>
      <c r="J1" s="20" t="s">
        <v>0</v>
      </c>
    </row>
    <row r="2" spans="1:10" ht="18" x14ac:dyDescent="0.25">
      <c r="A2" s="4" t="s">
        <v>2</v>
      </c>
      <c r="B2" s="2"/>
      <c r="C2" s="2"/>
      <c r="D2" s="2"/>
      <c r="E2" s="2"/>
      <c r="F2" s="1"/>
      <c r="G2" s="1"/>
      <c r="H2" s="1"/>
      <c r="I2" s="1"/>
      <c r="J2" s="21">
        <v>44910</v>
      </c>
    </row>
    <row r="3" spans="1:10" x14ac:dyDescent="0.25">
      <c r="A3" s="5" t="s">
        <v>29</v>
      </c>
      <c r="B3" s="2"/>
      <c r="C3" s="2"/>
      <c r="D3" s="2"/>
      <c r="E3" s="2"/>
      <c r="F3" s="1"/>
      <c r="G3" s="1"/>
      <c r="H3" s="1"/>
      <c r="I3" s="1"/>
      <c r="J3" s="20" t="s">
        <v>3</v>
      </c>
    </row>
    <row r="4" spans="1:10" ht="15.75" thickBot="1" x14ac:dyDescent="0.3">
      <c r="A4" s="2"/>
      <c r="B4" s="2"/>
      <c r="C4" s="2"/>
      <c r="D4" s="2"/>
      <c r="E4" s="2"/>
      <c r="F4" s="7"/>
      <c r="G4" s="6"/>
      <c r="H4" s="7"/>
      <c r="I4" s="6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3" t="s">
        <v>4</v>
      </c>
      <c r="G5" s="24"/>
      <c r="H5" s="23" t="s">
        <v>5</v>
      </c>
      <c r="I5" s="24"/>
      <c r="J5" s="23" t="s">
        <v>6</v>
      </c>
    </row>
    <row r="6" spans="1:10" ht="15.75" thickTop="1" x14ac:dyDescent="0.25">
      <c r="A6" s="2"/>
      <c r="B6" s="2" t="s">
        <v>7</v>
      </c>
      <c r="C6" s="2"/>
      <c r="D6" s="2"/>
      <c r="E6" s="2"/>
      <c r="F6" s="8"/>
      <c r="G6" s="9"/>
      <c r="H6" s="8"/>
      <c r="I6" s="9"/>
      <c r="J6" s="10"/>
    </row>
    <row r="7" spans="1:10" x14ac:dyDescent="0.25">
      <c r="A7" s="2"/>
      <c r="B7" s="2"/>
      <c r="C7" s="2"/>
      <c r="D7" s="2" t="s">
        <v>8</v>
      </c>
      <c r="E7" s="2"/>
      <c r="F7" s="8"/>
      <c r="G7" s="9"/>
      <c r="H7" s="8"/>
      <c r="I7" s="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11">
        <v>85974</v>
      </c>
      <c r="G8" s="9"/>
      <c r="H8" s="11">
        <v>469195.98</v>
      </c>
      <c r="I8" s="9"/>
      <c r="J8" s="12">
        <f>ROUND(IF(F9=0, 0, F8/F9),5)</f>
        <v>1</v>
      </c>
    </row>
    <row r="9" spans="1:10" x14ac:dyDescent="0.25">
      <c r="A9" s="2"/>
      <c r="B9" s="2"/>
      <c r="C9" s="2"/>
      <c r="D9" s="2" t="s">
        <v>10</v>
      </c>
      <c r="E9" s="2"/>
      <c r="F9" s="8">
        <f>ROUND(SUM(F7:F8),5)</f>
        <v>85974</v>
      </c>
      <c r="G9" s="9"/>
      <c r="H9" s="8">
        <f>ROUND(SUM(H7:H8),5)</f>
        <v>469195.98</v>
      </c>
      <c r="I9" s="9"/>
      <c r="J9" s="10">
        <f>ROUND(IF(F9=0, 0, F9/F9),5)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8"/>
      <c r="G10" s="9"/>
      <c r="H10" s="8"/>
      <c r="I10" s="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8">
        <v>36137</v>
      </c>
      <c r="G11" s="9"/>
      <c r="H11" s="8">
        <v>160173</v>
      </c>
      <c r="I11" s="9"/>
      <c r="J11" s="10">
        <f>ROUND(IF(F9=0, 0, F11/F9),5)</f>
        <v>0.42032000000000003</v>
      </c>
    </row>
    <row r="12" spans="1:10" ht="15.75" thickBot="1" x14ac:dyDescent="0.3">
      <c r="A12" s="2"/>
      <c r="B12" s="2"/>
      <c r="C12" s="2"/>
      <c r="D12" s="2" t="s">
        <v>12</v>
      </c>
      <c r="E12" s="2"/>
      <c r="F12" s="13">
        <f>ROUND(SUM(F10:F11),5)</f>
        <v>36137</v>
      </c>
      <c r="G12" s="9"/>
      <c r="H12" s="13">
        <f>ROUND(SUM(H10:H11),5)</f>
        <v>160173</v>
      </c>
      <c r="I12" s="9"/>
      <c r="J12" s="14">
        <f>ROUND(IF(F9=0, 0, F12/F9),5)</f>
        <v>0.42032000000000003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8">
        <f>ROUND(F9-F12,5)</f>
        <v>49837</v>
      </c>
      <c r="G13" s="9"/>
      <c r="H13" s="8">
        <f>ROUND(H9-H12,5)</f>
        <v>309022.98</v>
      </c>
      <c r="I13" s="9"/>
      <c r="J13" s="10">
        <f>ROUND(IF(F9=0, 0, F13/F9),5)</f>
        <v>0.57967999999999997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8"/>
      <c r="G14" s="9"/>
      <c r="H14" s="8"/>
      <c r="I14" s="9"/>
      <c r="J14" s="10"/>
    </row>
    <row r="15" spans="1:10" x14ac:dyDescent="0.25">
      <c r="A15" s="2"/>
      <c r="B15" s="2"/>
      <c r="C15" s="2"/>
      <c r="D15" s="2"/>
      <c r="E15" s="2" t="s">
        <v>15</v>
      </c>
      <c r="F15" s="8">
        <v>186</v>
      </c>
      <c r="G15" s="9"/>
      <c r="H15" s="8">
        <v>2046</v>
      </c>
      <c r="I15" s="9"/>
      <c r="J15" s="10">
        <f>ROUND(IF(F9=0, 0, F15/F9),5)</f>
        <v>2.16E-3</v>
      </c>
    </row>
    <row r="16" spans="1:10" x14ac:dyDescent="0.25">
      <c r="A16" s="2"/>
      <c r="B16" s="2"/>
      <c r="C16" s="2"/>
      <c r="D16" s="2"/>
      <c r="E16" s="2" t="s">
        <v>16</v>
      </c>
      <c r="F16" s="8">
        <v>10</v>
      </c>
      <c r="G16" s="9"/>
      <c r="H16" s="8">
        <v>130</v>
      </c>
      <c r="I16" s="9"/>
      <c r="J16" s="10">
        <f>ROUND(IF(F9=0, 0, F16/F9),5)</f>
        <v>1.2E-4</v>
      </c>
    </row>
    <row r="17" spans="1:10" x14ac:dyDescent="0.25">
      <c r="A17" s="2"/>
      <c r="B17" s="2"/>
      <c r="C17" s="2"/>
      <c r="D17" s="2"/>
      <c r="E17" s="2" t="s">
        <v>17</v>
      </c>
      <c r="F17" s="8">
        <v>650</v>
      </c>
      <c r="G17" s="9"/>
      <c r="H17" s="8">
        <v>16452</v>
      </c>
      <c r="I17" s="9"/>
      <c r="J17" s="10">
        <f>ROUND(IF(F9=0, 0, F17/F9),5)</f>
        <v>7.5599999999999999E-3</v>
      </c>
    </row>
    <row r="18" spans="1:10" x14ac:dyDescent="0.25">
      <c r="A18" s="2"/>
      <c r="B18" s="2"/>
      <c r="C18" s="2"/>
      <c r="D18" s="2"/>
      <c r="E18" s="2" t="s">
        <v>18</v>
      </c>
      <c r="F18" s="8">
        <v>290.73</v>
      </c>
      <c r="G18" s="9"/>
      <c r="H18" s="8">
        <v>5210.34</v>
      </c>
      <c r="I18" s="9"/>
      <c r="J18" s="10">
        <f>ROUND(IF(F9=0, 0, F18/F9),5)</f>
        <v>3.3800000000000002E-3</v>
      </c>
    </row>
    <row r="19" spans="1:10" x14ac:dyDescent="0.25">
      <c r="A19" s="2"/>
      <c r="B19" s="2"/>
      <c r="C19" s="2"/>
      <c r="D19" s="2"/>
      <c r="E19" s="2" t="s">
        <v>19</v>
      </c>
      <c r="F19" s="8">
        <v>244</v>
      </c>
      <c r="G19" s="9"/>
      <c r="H19" s="8">
        <v>2684</v>
      </c>
      <c r="I19" s="9"/>
      <c r="J19" s="10">
        <f>ROUND(IF(F9=0, 0, F19/F9),5)</f>
        <v>2.8400000000000001E-3</v>
      </c>
    </row>
    <row r="20" spans="1:10" x14ac:dyDescent="0.25">
      <c r="A20" s="2"/>
      <c r="B20" s="2"/>
      <c r="C20" s="2"/>
      <c r="D20" s="2"/>
      <c r="E20" s="2" t="s">
        <v>20</v>
      </c>
      <c r="F20" s="8">
        <v>2400</v>
      </c>
      <c r="G20" s="9"/>
      <c r="H20" s="8">
        <v>2400</v>
      </c>
      <c r="I20" s="9"/>
      <c r="J20" s="10">
        <f>ROUND(IF(F9=0, 0, F20/F9),5)</f>
        <v>2.792E-2</v>
      </c>
    </row>
    <row r="21" spans="1:10" x14ac:dyDescent="0.25">
      <c r="A21" s="2"/>
      <c r="B21" s="2"/>
      <c r="C21" s="2"/>
      <c r="D21" s="2"/>
      <c r="E21" s="2" t="s">
        <v>21</v>
      </c>
      <c r="F21" s="8">
        <v>7036.4</v>
      </c>
      <c r="G21" s="9"/>
      <c r="H21" s="8">
        <v>83924.03</v>
      </c>
      <c r="I21" s="9"/>
      <c r="J21" s="10">
        <f>ROUND(IF(F9=0, 0, F21/F9),5)</f>
        <v>8.1839999999999996E-2</v>
      </c>
    </row>
    <row r="22" spans="1:10" x14ac:dyDescent="0.25">
      <c r="A22" s="2"/>
      <c r="B22" s="2"/>
      <c r="C22" s="2"/>
      <c r="D22" s="2"/>
      <c r="E22" s="2" t="s">
        <v>22</v>
      </c>
      <c r="F22" s="8">
        <v>6763</v>
      </c>
      <c r="G22" s="9"/>
      <c r="H22" s="8">
        <v>12393</v>
      </c>
      <c r="I22" s="9"/>
      <c r="J22" s="10">
        <f>ROUND(IF(F9=0, 0, F22/F9),5)</f>
        <v>7.8659999999999994E-2</v>
      </c>
    </row>
    <row r="23" spans="1:10" x14ac:dyDescent="0.25">
      <c r="A23" s="2"/>
      <c r="B23" s="2"/>
      <c r="C23" s="2"/>
      <c r="D23" s="2"/>
      <c r="E23" s="2" t="s">
        <v>23</v>
      </c>
      <c r="F23" s="8">
        <v>3556</v>
      </c>
      <c r="G23" s="9"/>
      <c r="H23" s="8">
        <v>39116</v>
      </c>
      <c r="I23" s="9"/>
      <c r="J23" s="10">
        <f>ROUND(IF(F9=0, 0, F23/F9),5)</f>
        <v>4.1360000000000001E-2</v>
      </c>
    </row>
    <row r="24" spans="1:10" x14ac:dyDescent="0.25">
      <c r="A24" s="2"/>
      <c r="B24" s="2"/>
      <c r="C24" s="2"/>
      <c r="D24" s="2"/>
      <c r="E24" s="2" t="s">
        <v>24</v>
      </c>
      <c r="F24" s="8">
        <v>945</v>
      </c>
      <c r="G24" s="9"/>
      <c r="H24" s="8">
        <v>9205</v>
      </c>
      <c r="I24" s="9"/>
      <c r="J24" s="10">
        <f>ROUND(IF(F9=0, 0, F24/F9),5)</f>
        <v>1.099E-2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8">
        <v>803</v>
      </c>
      <c r="G25" s="9"/>
      <c r="H25" s="8">
        <v>8833</v>
      </c>
      <c r="I25" s="9"/>
      <c r="J25" s="10">
        <f>ROUND(IF(F9=0, 0, F25/F9),5)</f>
        <v>9.3399999999999993E-3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15">
        <f>ROUND(SUM(F14:F25),5)</f>
        <v>22884.13</v>
      </c>
      <c r="G26" s="9"/>
      <c r="H26" s="15">
        <f>ROUND(SUM(H14:H25),5)</f>
        <v>182393.37</v>
      </c>
      <c r="I26" s="9"/>
      <c r="J26" s="16">
        <f>ROUND(IF(F9=0, 0, F26/F9),5)</f>
        <v>0.26618000000000003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15">
        <f>ROUND(F6+F13-F26,5)</f>
        <v>26952.87</v>
      </c>
      <c r="G27" s="9"/>
      <c r="H27" s="15">
        <f>ROUND(H6+H13-H26,5)</f>
        <v>126629.61</v>
      </c>
      <c r="I27" s="9"/>
      <c r="J27" s="16">
        <f>ROUND(IF(F9=0, 0, F27/F9),5)</f>
        <v>0.3135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17">
        <f>F27</f>
        <v>26952.87</v>
      </c>
      <c r="G28" s="2"/>
      <c r="H28" s="17">
        <f>H27</f>
        <v>126629.61</v>
      </c>
      <c r="I28" s="2"/>
      <c r="J28" s="18">
        <f>ROUND(IF(F9=0, 0, F28/F9),5)</f>
        <v>0.3135</v>
      </c>
    </row>
    <row r="29" spans="1:10" ht="15.75" thickTop="1" x14ac:dyDescent="0.25"/>
  </sheetData>
  <pageMargins left="0.7" right="0.7" top="0.75" bottom="0.75" header="0.25" footer="0.3"/>
  <pageSetup orientation="portrait" verticalDpi="0" r:id="rId1"/>
  <headerFooter>
    <oddFooter>&amp;R&amp;"Arial,Bold"&amp;8 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9"/>
  <sheetViews>
    <sheetView tabSelected="1" workbookViewId="0"/>
  </sheetViews>
  <sheetFormatPr defaultRowHeight="15" x14ac:dyDescent="0.25"/>
  <cols>
    <col min="1" max="4" width="3" style="19" customWidth="1"/>
    <col min="5" max="5" width="20.42578125" style="19" customWidth="1"/>
    <col min="6" max="6" width="7.85546875" bestFit="1" customWidth="1"/>
    <col min="7" max="7" width="2.28515625" customWidth="1"/>
    <col min="8" max="8" width="10.140625" bestFit="1" customWidth="1"/>
    <col min="9" max="9" width="2.28515625" customWidth="1"/>
    <col min="10" max="10" width="11.5703125" bestFit="1" customWidth="1"/>
  </cols>
  <sheetData>
    <row r="1" spans="1:10" ht="15.75" x14ac:dyDescent="0.25">
      <c r="A1" s="3" t="s">
        <v>1</v>
      </c>
      <c r="B1" s="2"/>
      <c r="C1" s="2"/>
      <c r="D1" s="2"/>
      <c r="E1" s="2"/>
      <c r="F1" s="1"/>
      <c r="G1" s="1"/>
      <c r="H1" s="1"/>
      <c r="I1" s="1"/>
      <c r="J1" s="20" t="s">
        <v>0</v>
      </c>
    </row>
    <row r="2" spans="1:10" ht="18" x14ac:dyDescent="0.25">
      <c r="A2" s="4" t="s">
        <v>2</v>
      </c>
      <c r="B2" s="2"/>
      <c r="C2" s="2"/>
      <c r="D2" s="2"/>
      <c r="E2" s="2"/>
      <c r="F2" s="1"/>
      <c r="G2" s="1"/>
      <c r="H2" s="1"/>
      <c r="I2" s="1"/>
      <c r="J2" s="21">
        <v>44910</v>
      </c>
    </row>
    <row r="3" spans="1:10" x14ac:dyDescent="0.25">
      <c r="A3" s="5" t="s">
        <v>29</v>
      </c>
      <c r="B3" s="2"/>
      <c r="C3" s="2"/>
      <c r="D3" s="2"/>
      <c r="E3" s="2"/>
      <c r="F3" s="1"/>
      <c r="G3" s="1"/>
      <c r="H3" s="1"/>
      <c r="I3" s="1"/>
      <c r="J3" s="20" t="s">
        <v>3</v>
      </c>
    </row>
    <row r="4" spans="1:10" ht="15.75" thickBot="1" x14ac:dyDescent="0.3">
      <c r="A4" s="2"/>
      <c r="B4" s="2"/>
      <c r="C4" s="2"/>
      <c r="D4" s="2"/>
      <c r="E4" s="2"/>
      <c r="F4" s="7"/>
      <c r="G4" s="6"/>
      <c r="H4" s="7"/>
      <c r="I4" s="6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3" t="s">
        <v>4</v>
      </c>
      <c r="G5" s="24"/>
      <c r="H5" s="23" t="s">
        <v>5</v>
      </c>
      <c r="I5" s="24"/>
      <c r="J5" s="23" t="s">
        <v>6</v>
      </c>
    </row>
    <row r="6" spans="1:10" ht="15.75" thickTop="1" x14ac:dyDescent="0.25">
      <c r="A6" s="2"/>
      <c r="B6" s="2" t="s">
        <v>7</v>
      </c>
      <c r="C6" s="2"/>
      <c r="D6" s="2"/>
      <c r="E6" s="2"/>
      <c r="F6" s="8"/>
      <c r="G6" s="9"/>
      <c r="H6" s="8"/>
      <c r="I6" s="9"/>
      <c r="J6" s="10"/>
    </row>
    <row r="7" spans="1:10" x14ac:dyDescent="0.25">
      <c r="A7" s="2"/>
      <c r="B7" s="2"/>
      <c r="C7" s="2"/>
      <c r="D7" s="2" t="s">
        <v>8</v>
      </c>
      <c r="E7" s="2"/>
      <c r="F7" s="8"/>
      <c r="G7" s="9"/>
      <c r="H7" s="8"/>
      <c r="I7" s="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11">
        <v>85974</v>
      </c>
      <c r="G8" s="9"/>
      <c r="H8" s="11">
        <v>469195.98</v>
      </c>
      <c r="I8" s="9"/>
      <c r="J8" s="12">
        <f>ROUND(IF(F9=0, 0, F8/F9),5)</f>
        <v>1</v>
      </c>
    </row>
    <row r="9" spans="1:10" x14ac:dyDescent="0.25">
      <c r="A9" s="2"/>
      <c r="B9" s="2"/>
      <c r="C9" s="2"/>
      <c r="D9" s="2" t="s">
        <v>10</v>
      </c>
      <c r="E9" s="2"/>
      <c r="F9" s="8">
        <f>ROUND(SUM(F7:F8),5)</f>
        <v>85974</v>
      </c>
      <c r="G9" s="9"/>
      <c r="H9" s="8">
        <f>ROUND(SUM(H7:H8),5)</f>
        <v>469195.98</v>
      </c>
      <c r="I9" s="9"/>
      <c r="J9" s="10">
        <f>ROUND(IF(F9=0, 0, F9/F9),5)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8"/>
      <c r="G10" s="9"/>
      <c r="H10" s="8"/>
      <c r="I10" s="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8">
        <v>36137</v>
      </c>
      <c r="G11" s="9"/>
      <c r="H11" s="8">
        <v>160173</v>
      </c>
      <c r="I11" s="9"/>
      <c r="J11" s="10">
        <f>ROUND(IF(F9=0, 0, F11/F9),5)</f>
        <v>0.42032000000000003</v>
      </c>
    </row>
    <row r="12" spans="1:10" ht="15.75" thickBot="1" x14ac:dyDescent="0.3">
      <c r="A12" s="2"/>
      <c r="B12" s="2"/>
      <c r="C12" s="2"/>
      <c r="D12" s="2" t="s">
        <v>12</v>
      </c>
      <c r="E12" s="2"/>
      <c r="F12" s="13">
        <f>ROUND(SUM(F10:F11),5)</f>
        <v>36137</v>
      </c>
      <c r="G12" s="9"/>
      <c r="H12" s="13">
        <f>ROUND(SUM(H10:H11),5)</f>
        <v>160173</v>
      </c>
      <c r="I12" s="9"/>
      <c r="J12" s="14">
        <f>ROUND(IF(F9=0, 0, F12/F9),5)</f>
        <v>0.42032000000000003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8">
        <f>ROUND(F9-F12,5)</f>
        <v>49837</v>
      </c>
      <c r="G13" s="9"/>
      <c r="H13" s="8">
        <f>ROUND(H9-H12,5)</f>
        <v>309022.98</v>
      </c>
      <c r="I13" s="9"/>
      <c r="J13" s="10">
        <f>ROUND(IF(F9=0, 0, F13/F9),5)</f>
        <v>0.57967999999999997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8"/>
      <c r="G14" s="9"/>
      <c r="H14" s="8"/>
      <c r="I14" s="9"/>
      <c r="J14" s="10"/>
    </row>
    <row r="15" spans="1:10" x14ac:dyDescent="0.25">
      <c r="A15" s="2"/>
      <c r="B15" s="2"/>
      <c r="C15" s="2"/>
      <c r="D15" s="2"/>
      <c r="E15" s="2" t="s">
        <v>15</v>
      </c>
      <c r="F15" s="8">
        <v>186</v>
      </c>
      <c r="G15" s="9"/>
      <c r="H15" s="8">
        <v>2046</v>
      </c>
      <c r="I15" s="9"/>
      <c r="J15" s="10">
        <f>ROUND(IF(F9=0, 0, F15/F9),5)</f>
        <v>2.16E-3</v>
      </c>
    </row>
    <row r="16" spans="1:10" x14ac:dyDescent="0.25">
      <c r="A16" s="2"/>
      <c r="B16" s="2"/>
      <c r="C16" s="2"/>
      <c r="D16" s="2"/>
      <c r="E16" s="2" t="s">
        <v>16</v>
      </c>
      <c r="F16" s="8">
        <v>10</v>
      </c>
      <c r="G16" s="9"/>
      <c r="H16" s="8">
        <v>130</v>
      </c>
      <c r="I16" s="9"/>
      <c r="J16" s="10">
        <f>ROUND(IF(F9=0, 0, F16/F9),5)</f>
        <v>1.2E-4</v>
      </c>
    </row>
    <row r="17" spans="1:10" x14ac:dyDescent="0.25">
      <c r="A17" s="2"/>
      <c r="B17" s="2"/>
      <c r="C17" s="2"/>
      <c r="D17" s="2"/>
      <c r="E17" s="2" t="s">
        <v>17</v>
      </c>
      <c r="F17" s="8">
        <v>650</v>
      </c>
      <c r="G17" s="9"/>
      <c r="H17" s="8">
        <v>16452</v>
      </c>
      <c r="I17" s="9"/>
      <c r="J17" s="10">
        <f>ROUND(IF(F9=0, 0, F17/F9),5)</f>
        <v>7.5599999999999999E-3</v>
      </c>
    </row>
    <row r="18" spans="1:10" x14ac:dyDescent="0.25">
      <c r="A18" s="2"/>
      <c r="B18" s="2"/>
      <c r="C18" s="2"/>
      <c r="D18" s="2"/>
      <c r="E18" s="2" t="s">
        <v>18</v>
      </c>
      <c r="F18" s="8">
        <v>290.73</v>
      </c>
      <c r="G18" s="9"/>
      <c r="H18" s="8">
        <v>5210.34</v>
      </c>
      <c r="I18" s="9"/>
      <c r="J18" s="10">
        <f>ROUND(IF(F9=0, 0, F18/F9),5)</f>
        <v>3.3800000000000002E-3</v>
      </c>
    </row>
    <row r="19" spans="1:10" x14ac:dyDescent="0.25">
      <c r="A19" s="2"/>
      <c r="B19" s="2"/>
      <c r="C19" s="2"/>
      <c r="D19" s="2"/>
      <c r="E19" s="2" t="s">
        <v>19</v>
      </c>
      <c r="F19" s="8">
        <v>244</v>
      </c>
      <c r="G19" s="9"/>
      <c r="H19" s="8">
        <v>2684</v>
      </c>
      <c r="I19" s="9"/>
      <c r="J19" s="10">
        <f>ROUND(IF(F9=0, 0, F19/F9),5)</f>
        <v>2.8400000000000001E-3</v>
      </c>
    </row>
    <row r="20" spans="1:10" x14ac:dyDescent="0.25">
      <c r="A20" s="2"/>
      <c r="B20" s="2"/>
      <c r="C20" s="2"/>
      <c r="D20" s="2"/>
      <c r="E20" s="2" t="s">
        <v>20</v>
      </c>
      <c r="F20" s="8">
        <v>2400</v>
      </c>
      <c r="G20" s="9"/>
      <c r="H20" s="8">
        <v>2400</v>
      </c>
      <c r="I20" s="9"/>
      <c r="J20" s="10">
        <f>ROUND(IF(F9=0, 0, F20/F9),5)</f>
        <v>2.792E-2</v>
      </c>
    </row>
    <row r="21" spans="1:10" x14ac:dyDescent="0.25">
      <c r="A21" s="2"/>
      <c r="B21" s="2"/>
      <c r="C21" s="2"/>
      <c r="D21" s="2"/>
      <c r="E21" s="2" t="s">
        <v>21</v>
      </c>
      <c r="F21" s="8">
        <v>7036.4</v>
      </c>
      <c r="G21" s="9"/>
      <c r="H21" s="8">
        <v>83924.03</v>
      </c>
      <c r="I21" s="9"/>
      <c r="J21" s="10">
        <f>ROUND(IF(F9=0, 0, F21/F9),5)</f>
        <v>8.1839999999999996E-2</v>
      </c>
    </row>
    <row r="22" spans="1:10" x14ac:dyDescent="0.25">
      <c r="A22" s="2"/>
      <c r="B22" s="2"/>
      <c r="C22" s="2"/>
      <c r="D22" s="2"/>
      <c r="E22" s="2" t="s">
        <v>22</v>
      </c>
      <c r="F22" s="8">
        <v>6763</v>
      </c>
      <c r="G22" s="9"/>
      <c r="H22" s="8">
        <v>12393</v>
      </c>
      <c r="I22" s="9"/>
      <c r="J22" s="10">
        <f>ROUND(IF(F9=0, 0, F22/F9),5)</f>
        <v>7.8659999999999994E-2</v>
      </c>
    </row>
    <row r="23" spans="1:10" x14ac:dyDescent="0.25">
      <c r="A23" s="2"/>
      <c r="B23" s="2"/>
      <c r="C23" s="2"/>
      <c r="D23" s="2"/>
      <c r="E23" s="2" t="s">
        <v>23</v>
      </c>
      <c r="F23" s="8">
        <v>3556</v>
      </c>
      <c r="G23" s="9"/>
      <c r="H23" s="8">
        <v>39116</v>
      </c>
      <c r="I23" s="9"/>
      <c r="J23" s="10">
        <f>ROUND(IF(F9=0, 0, F23/F9),5)</f>
        <v>4.1360000000000001E-2</v>
      </c>
    </row>
    <row r="24" spans="1:10" x14ac:dyDescent="0.25">
      <c r="A24" s="2"/>
      <c r="B24" s="2"/>
      <c r="C24" s="2"/>
      <c r="D24" s="2"/>
      <c r="E24" s="2" t="s">
        <v>24</v>
      </c>
      <c r="F24" s="8">
        <v>945</v>
      </c>
      <c r="G24" s="9"/>
      <c r="H24" s="8">
        <v>9205</v>
      </c>
      <c r="I24" s="9"/>
      <c r="J24" s="10">
        <f>ROUND(IF(F9=0, 0, F24/F9),5)</f>
        <v>1.099E-2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8">
        <v>803</v>
      </c>
      <c r="G25" s="9"/>
      <c r="H25" s="8">
        <v>8833</v>
      </c>
      <c r="I25" s="9"/>
      <c r="J25" s="10">
        <f>ROUND(IF(F9=0, 0, F25/F9),5)</f>
        <v>9.3399999999999993E-3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15">
        <f>ROUND(SUM(F14:F25),5)</f>
        <v>22884.13</v>
      </c>
      <c r="G26" s="9"/>
      <c r="H26" s="15">
        <f>ROUND(SUM(H14:H25),5)</f>
        <v>182393.37</v>
      </c>
      <c r="I26" s="9"/>
      <c r="J26" s="16">
        <f>ROUND(IF(F9=0, 0, F26/F9),5)</f>
        <v>0.26618000000000003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15">
        <f>ROUND(F6+F13-F26,5)</f>
        <v>26952.87</v>
      </c>
      <c r="G27" s="9"/>
      <c r="H27" s="15">
        <f>ROUND(H6+H13-H26,5)</f>
        <v>126629.61</v>
      </c>
      <c r="I27" s="9"/>
      <c r="J27" s="16">
        <f>ROUND(IF(F9=0, 0, F27/F9),5)</f>
        <v>0.3135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17">
        <f>F27</f>
        <v>26952.87</v>
      </c>
      <c r="G28" s="2"/>
      <c r="H28" s="17">
        <f>H27</f>
        <v>126629.61</v>
      </c>
      <c r="I28" s="2"/>
      <c r="J28" s="18">
        <f>ROUND(IF(F9=0, 0, F28/F9),5)</f>
        <v>0.3135</v>
      </c>
    </row>
    <row r="29" spans="1:10" ht="15.75" thickTop="1" x14ac:dyDescent="0.25"/>
  </sheetData>
  <pageMargins left="0.7" right="0.7" top="0.75" bottom="0.75" header="0.25" footer="0.3"/>
  <pageSetup orientation="portrait" verticalDpi="0" r:id="rId1"/>
  <headerFooter>
    <oddFooter>&amp;R&amp;"Arial,Bold"&amp;8 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workbookViewId="0"/>
  </sheetViews>
  <sheetFormatPr defaultRowHeight="15" x14ac:dyDescent="0.25"/>
  <cols>
    <col min="1" max="4" width="3" style="19" customWidth="1"/>
    <col min="5" max="5" width="20.42578125" style="19" customWidth="1"/>
    <col min="6" max="6" width="7.85546875" bestFit="1" customWidth="1"/>
    <col min="7" max="7" width="2.28515625" customWidth="1"/>
    <col min="8" max="8" width="10.140625" bestFit="1" customWidth="1"/>
    <col min="9" max="9" width="2.28515625" customWidth="1"/>
    <col min="10" max="10" width="11.5703125" bestFit="1" customWidth="1"/>
  </cols>
  <sheetData>
    <row r="1" spans="1:10" ht="15.75" x14ac:dyDescent="0.25">
      <c r="A1" s="3" t="s">
        <v>1</v>
      </c>
      <c r="B1" s="2"/>
      <c r="C1" s="2"/>
      <c r="D1" s="2"/>
      <c r="E1" s="2"/>
      <c r="F1" s="1"/>
      <c r="G1" s="1"/>
      <c r="H1" s="1"/>
      <c r="I1" s="1"/>
      <c r="J1" s="20" t="s">
        <v>0</v>
      </c>
    </row>
    <row r="2" spans="1:10" ht="18" x14ac:dyDescent="0.25">
      <c r="A2" s="4" t="s">
        <v>2</v>
      </c>
      <c r="B2" s="2"/>
      <c r="C2" s="2"/>
      <c r="D2" s="2"/>
      <c r="E2" s="2"/>
      <c r="F2" s="1"/>
      <c r="G2" s="1"/>
      <c r="H2" s="1"/>
      <c r="I2" s="1"/>
      <c r="J2" s="21">
        <v>44910</v>
      </c>
    </row>
    <row r="3" spans="1:10" x14ac:dyDescent="0.25">
      <c r="A3" s="5" t="s">
        <v>29</v>
      </c>
      <c r="B3" s="2"/>
      <c r="C3" s="2"/>
      <c r="D3" s="2"/>
      <c r="E3" s="2"/>
      <c r="F3" s="1"/>
      <c r="G3" s="1"/>
      <c r="H3" s="1"/>
      <c r="I3" s="1"/>
      <c r="J3" s="20" t="s">
        <v>3</v>
      </c>
    </row>
    <row r="4" spans="1:10" ht="15.75" thickBot="1" x14ac:dyDescent="0.3">
      <c r="A4" s="2"/>
      <c r="B4" s="2"/>
      <c r="C4" s="2"/>
      <c r="D4" s="2"/>
      <c r="E4" s="2"/>
      <c r="F4" s="7"/>
      <c r="G4" s="6"/>
      <c r="H4" s="7"/>
      <c r="I4" s="6"/>
      <c r="J4" s="7"/>
    </row>
    <row r="5" spans="1:10" s="25" customFormat="1" ht="16.5" thickTop="1" thickBot="1" x14ac:dyDescent="0.3">
      <c r="A5" s="22"/>
      <c r="B5" s="22"/>
      <c r="C5" s="22"/>
      <c r="D5" s="22"/>
      <c r="E5" s="22"/>
      <c r="F5" s="23" t="s">
        <v>4</v>
      </c>
      <c r="G5" s="24"/>
      <c r="H5" s="23" t="s">
        <v>5</v>
      </c>
      <c r="I5" s="24"/>
      <c r="J5" s="23" t="s">
        <v>6</v>
      </c>
    </row>
    <row r="6" spans="1:10" ht="15.75" thickTop="1" x14ac:dyDescent="0.25">
      <c r="A6" s="2"/>
      <c r="B6" s="2" t="s">
        <v>7</v>
      </c>
      <c r="C6" s="2"/>
      <c r="D6" s="2"/>
      <c r="E6" s="2"/>
      <c r="F6" s="8"/>
      <c r="G6" s="9"/>
      <c r="H6" s="8"/>
      <c r="I6" s="9"/>
      <c r="J6" s="10"/>
    </row>
    <row r="7" spans="1:10" x14ac:dyDescent="0.25">
      <c r="A7" s="2"/>
      <c r="B7" s="2"/>
      <c r="C7" s="2"/>
      <c r="D7" s="2" t="s">
        <v>8</v>
      </c>
      <c r="E7" s="2"/>
      <c r="F7" s="8"/>
      <c r="G7" s="9"/>
      <c r="H7" s="8"/>
      <c r="I7" s="9"/>
      <c r="J7" s="10"/>
    </row>
    <row r="8" spans="1:10" ht="15.75" thickBot="1" x14ac:dyDescent="0.3">
      <c r="A8" s="2"/>
      <c r="B8" s="2"/>
      <c r="C8" s="2"/>
      <c r="D8" s="2"/>
      <c r="E8" s="2" t="s">
        <v>9</v>
      </c>
      <c r="F8" s="11">
        <v>85974</v>
      </c>
      <c r="G8" s="9"/>
      <c r="H8" s="11">
        <v>469195.98</v>
      </c>
      <c r="I8" s="9"/>
      <c r="J8" s="12">
        <f>ROUND(IF(F9=0, 0, F8/F9),5)</f>
        <v>1</v>
      </c>
    </row>
    <row r="9" spans="1:10" x14ac:dyDescent="0.25">
      <c r="A9" s="2"/>
      <c r="B9" s="2"/>
      <c r="C9" s="2"/>
      <c r="D9" s="2" t="s">
        <v>10</v>
      </c>
      <c r="E9" s="2"/>
      <c r="F9" s="8">
        <f>ROUND(SUM(F7:F8),5)</f>
        <v>85974</v>
      </c>
      <c r="G9" s="9"/>
      <c r="H9" s="8">
        <f>ROUND(SUM(H7:H8),5)</f>
        <v>469195.98</v>
      </c>
      <c r="I9" s="9"/>
      <c r="J9" s="10">
        <f>ROUND(IF(F9=0, 0, F9/F9),5)</f>
        <v>1</v>
      </c>
    </row>
    <row r="10" spans="1:10" ht="30" customHeight="1" x14ac:dyDescent="0.25">
      <c r="A10" s="2"/>
      <c r="B10" s="2"/>
      <c r="C10" s="2"/>
      <c r="D10" s="2" t="s">
        <v>11</v>
      </c>
      <c r="E10" s="2"/>
      <c r="F10" s="8"/>
      <c r="G10" s="9"/>
      <c r="H10" s="8"/>
      <c r="I10" s="9"/>
      <c r="J10" s="10"/>
    </row>
    <row r="11" spans="1:10" ht="15.75" thickBot="1" x14ac:dyDescent="0.3">
      <c r="A11" s="2"/>
      <c r="B11" s="2"/>
      <c r="C11" s="2"/>
      <c r="D11" s="2"/>
      <c r="E11" s="2" t="s">
        <v>11</v>
      </c>
      <c r="F11" s="8">
        <v>36137</v>
      </c>
      <c r="G11" s="9"/>
      <c r="H11" s="8">
        <v>160173</v>
      </c>
      <c r="I11" s="9"/>
      <c r="J11" s="10">
        <f>ROUND(IF(F9=0, 0, F11/F9),5)</f>
        <v>0.42032000000000003</v>
      </c>
    </row>
    <row r="12" spans="1:10" ht="15.75" thickBot="1" x14ac:dyDescent="0.3">
      <c r="A12" s="2"/>
      <c r="B12" s="2"/>
      <c r="C12" s="2"/>
      <c r="D12" s="2" t="s">
        <v>12</v>
      </c>
      <c r="E12" s="2"/>
      <c r="F12" s="13">
        <f>ROUND(SUM(F10:F11),5)</f>
        <v>36137</v>
      </c>
      <c r="G12" s="9"/>
      <c r="H12" s="13">
        <f>ROUND(SUM(H10:H11),5)</f>
        <v>160173</v>
      </c>
      <c r="I12" s="9"/>
      <c r="J12" s="14">
        <f>ROUND(IF(F9=0, 0, F12/F9),5)</f>
        <v>0.42032000000000003</v>
      </c>
    </row>
    <row r="13" spans="1:10" ht="30" customHeight="1" x14ac:dyDescent="0.25">
      <c r="A13" s="2"/>
      <c r="B13" s="2"/>
      <c r="C13" s="2" t="s">
        <v>13</v>
      </c>
      <c r="D13" s="2"/>
      <c r="E13" s="2"/>
      <c r="F13" s="8">
        <f>ROUND(F9-F12,5)</f>
        <v>49837</v>
      </c>
      <c r="G13" s="9"/>
      <c r="H13" s="8">
        <f>ROUND(H9-H12,5)</f>
        <v>309022.98</v>
      </c>
      <c r="I13" s="9"/>
      <c r="J13" s="10">
        <f>ROUND(IF(F9=0, 0, F13/F9),5)</f>
        <v>0.57967999999999997</v>
      </c>
    </row>
    <row r="14" spans="1:10" ht="30" customHeight="1" x14ac:dyDescent="0.25">
      <c r="A14" s="2"/>
      <c r="B14" s="2"/>
      <c r="C14" s="2"/>
      <c r="D14" s="2" t="s">
        <v>14</v>
      </c>
      <c r="E14" s="2"/>
      <c r="F14" s="8"/>
      <c r="G14" s="9"/>
      <c r="H14" s="8"/>
      <c r="I14" s="9"/>
      <c r="J14" s="10"/>
    </row>
    <row r="15" spans="1:10" x14ac:dyDescent="0.25">
      <c r="A15" s="2"/>
      <c r="B15" s="2"/>
      <c r="C15" s="2"/>
      <c r="D15" s="2"/>
      <c r="E15" s="2" t="s">
        <v>15</v>
      </c>
      <c r="F15" s="8">
        <v>186</v>
      </c>
      <c r="G15" s="9"/>
      <c r="H15" s="8">
        <v>2046</v>
      </c>
      <c r="I15" s="9"/>
      <c r="J15" s="10">
        <f>ROUND(IF(F9=0, 0, F15/F9),5)</f>
        <v>2.16E-3</v>
      </c>
    </row>
    <row r="16" spans="1:10" x14ac:dyDescent="0.25">
      <c r="A16" s="2"/>
      <c r="B16" s="2"/>
      <c r="C16" s="2"/>
      <c r="D16" s="2"/>
      <c r="E16" s="2" t="s">
        <v>16</v>
      </c>
      <c r="F16" s="8">
        <v>10</v>
      </c>
      <c r="G16" s="9"/>
      <c r="H16" s="8">
        <v>130</v>
      </c>
      <c r="I16" s="9"/>
      <c r="J16" s="10">
        <f>ROUND(IF(F9=0, 0, F16/F9),5)</f>
        <v>1.2E-4</v>
      </c>
    </row>
    <row r="17" spans="1:10" x14ac:dyDescent="0.25">
      <c r="A17" s="2"/>
      <c r="B17" s="2"/>
      <c r="C17" s="2"/>
      <c r="D17" s="2"/>
      <c r="E17" s="2" t="s">
        <v>17</v>
      </c>
      <c r="F17" s="8">
        <v>650</v>
      </c>
      <c r="G17" s="9"/>
      <c r="H17" s="8">
        <v>16452</v>
      </c>
      <c r="I17" s="9"/>
      <c r="J17" s="10">
        <f>ROUND(IF(F9=0, 0, F17/F9),5)</f>
        <v>7.5599999999999999E-3</v>
      </c>
    </row>
    <row r="18" spans="1:10" x14ac:dyDescent="0.25">
      <c r="A18" s="2"/>
      <c r="B18" s="2"/>
      <c r="C18" s="2"/>
      <c r="D18" s="2"/>
      <c r="E18" s="2" t="s">
        <v>18</v>
      </c>
      <c r="F18" s="8">
        <v>290.73</v>
      </c>
      <c r="G18" s="9"/>
      <c r="H18" s="8">
        <v>5210.34</v>
      </c>
      <c r="I18" s="9"/>
      <c r="J18" s="10">
        <f>ROUND(IF(F9=0, 0, F18/F9),5)</f>
        <v>3.3800000000000002E-3</v>
      </c>
    </row>
    <row r="19" spans="1:10" x14ac:dyDescent="0.25">
      <c r="A19" s="2"/>
      <c r="B19" s="2"/>
      <c r="C19" s="2"/>
      <c r="D19" s="2"/>
      <c r="E19" s="2" t="s">
        <v>19</v>
      </c>
      <c r="F19" s="8">
        <v>244</v>
      </c>
      <c r="G19" s="9"/>
      <c r="H19" s="8">
        <v>2684</v>
      </c>
      <c r="I19" s="9"/>
      <c r="J19" s="10">
        <f>ROUND(IF(F9=0, 0, F19/F9),5)</f>
        <v>2.8400000000000001E-3</v>
      </c>
    </row>
    <row r="20" spans="1:10" x14ac:dyDescent="0.25">
      <c r="A20" s="2"/>
      <c r="B20" s="2"/>
      <c r="C20" s="2"/>
      <c r="D20" s="2"/>
      <c r="E20" s="2" t="s">
        <v>20</v>
      </c>
      <c r="F20" s="8">
        <v>2400</v>
      </c>
      <c r="G20" s="9"/>
      <c r="H20" s="8">
        <v>2400</v>
      </c>
      <c r="I20" s="9"/>
      <c r="J20" s="10">
        <f>ROUND(IF(F9=0, 0, F20/F9),5)</f>
        <v>2.792E-2</v>
      </c>
    </row>
    <row r="21" spans="1:10" x14ac:dyDescent="0.25">
      <c r="A21" s="2"/>
      <c r="B21" s="2"/>
      <c r="C21" s="2"/>
      <c r="D21" s="2"/>
      <c r="E21" s="2" t="s">
        <v>21</v>
      </c>
      <c r="F21" s="8">
        <v>7036.4</v>
      </c>
      <c r="G21" s="9"/>
      <c r="H21" s="8">
        <v>83924.03</v>
      </c>
      <c r="I21" s="9"/>
      <c r="J21" s="10">
        <f>ROUND(IF(F9=0, 0, F21/F9),5)</f>
        <v>8.1839999999999996E-2</v>
      </c>
    </row>
    <row r="22" spans="1:10" x14ac:dyDescent="0.25">
      <c r="A22" s="2"/>
      <c r="B22" s="2"/>
      <c r="C22" s="2"/>
      <c r="D22" s="2"/>
      <c r="E22" s="2" t="s">
        <v>22</v>
      </c>
      <c r="F22" s="8">
        <v>6763</v>
      </c>
      <c r="G22" s="9"/>
      <c r="H22" s="8">
        <v>12393</v>
      </c>
      <c r="I22" s="9"/>
      <c r="J22" s="10">
        <f>ROUND(IF(F9=0, 0, F22/F9),5)</f>
        <v>7.8659999999999994E-2</v>
      </c>
    </row>
    <row r="23" spans="1:10" x14ac:dyDescent="0.25">
      <c r="A23" s="2"/>
      <c r="B23" s="2"/>
      <c r="C23" s="2"/>
      <c r="D23" s="2"/>
      <c r="E23" s="2" t="s">
        <v>23</v>
      </c>
      <c r="F23" s="8">
        <v>3556</v>
      </c>
      <c r="G23" s="9"/>
      <c r="H23" s="8">
        <v>39116</v>
      </c>
      <c r="I23" s="9"/>
      <c r="J23" s="10">
        <f>ROUND(IF(F9=0, 0, F23/F9),5)</f>
        <v>4.1360000000000001E-2</v>
      </c>
    </row>
    <row r="24" spans="1:10" x14ac:dyDescent="0.25">
      <c r="A24" s="2"/>
      <c r="B24" s="2"/>
      <c r="C24" s="2"/>
      <c r="D24" s="2"/>
      <c r="E24" s="2" t="s">
        <v>24</v>
      </c>
      <c r="F24" s="8">
        <v>945</v>
      </c>
      <c r="G24" s="9"/>
      <c r="H24" s="8">
        <v>9205</v>
      </c>
      <c r="I24" s="9"/>
      <c r="J24" s="10">
        <f>ROUND(IF(F9=0, 0, F24/F9),5)</f>
        <v>1.099E-2</v>
      </c>
    </row>
    <row r="25" spans="1:10" ht="15.75" thickBot="1" x14ac:dyDescent="0.3">
      <c r="A25" s="2"/>
      <c r="B25" s="2"/>
      <c r="C25" s="2"/>
      <c r="D25" s="2"/>
      <c r="E25" s="2" t="s">
        <v>25</v>
      </c>
      <c r="F25" s="8">
        <v>803</v>
      </c>
      <c r="G25" s="9"/>
      <c r="H25" s="8">
        <v>8833</v>
      </c>
      <c r="I25" s="9"/>
      <c r="J25" s="10">
        <f>ROUND(IF(F9=0, 0, F25/F9),5)</f>
        <v>9.3399999999999993E-3</v>
      </c>
    </row>
    <row r="26" spans="1:10" ht="15.75" thickBot="1" x14ac:dyDescent="0.3">
      <c r="A26" s="2"/>
      <c r="B26" s="2"/>
      <c r="C26" s="2"/>
      <c r="D26" s="2" t="s">
        <v>26</v>
      </c>
      <c r="E26" s="2"/>
      <c r="F26" s="15">
        <f>ROUND(SUM(F14:F25),5)</f>
        <v>22884.13</v>
      </c>
      <c r="G26" s="9"/>
      <c r="H26" s="15">
        <f>ROUND(SUM(H14:H25),5)</f>
        <v>182393.37</v>
      </c>
      <c r="I26" s="9"/>
      <c r="J26" s="16">
        <f>ROUND(IF(F9=0, 0, F26/F9),5)</f>
        <v>0.26618000000000003</v>
      </c>
    </row>
    <row r="27" spans="1:10" ht="30" customHeight="1" thickBot="1" x14ac:dyDescent="0.3">
      <c r="A27" s="2"/>
      <c r="B27" s="2" t="s">
        <v>27</v>
      </c>
      <c r="C27" s="2"/>
      <c r="D27" s="2"/>
      <c r="E27" s="2"/>
      <c r="F27" s="15">
        <f>ROUND(F6+F13-F26,5)</f>
        <v>26952.87</v>
      </c>
      <c r="G27" s="9"/>
      <c r="H27" s="15">
        <f>ROUND(H6+H13-H26,5)</f>
        <v>126629.61</v>
      </c>
      <c r="I27" s="9"/>
      <c r="J27" s="16">
        <f>ROUND(IF(F9=0, 0, F27/F9),5)</f>
        <v>0.3135</v>
      </c>
    </row>
    <row r="28" spans="1:10" s="19" customFormat="1" ht="30" customHeight="1" thickBot="1" x14ac:dyDescent="0.25">
      <c r="A28" s="2" t="s">
        <v>28</v>
      </c>
      <c r="B28" s="2"/>
      <c r="C28" s="2"/>
      <c r="D28" s="2"/>
      <c r="E28" s="2"/>
      <c r="F28" s="17">
        <f>F27</f>
        <v>26952.87</v>
      </c>
      <c r="G28" s="2"/>
      <c r="H28" s="17">
        <f>H27</f>
        <v>126629.61</v>
      </c>
      <c r="I28" s="2"/>
      <c r="J28" s="18">
        <f>ROUND(IF(F9=0, 0, F28/F9),5)</f>
        <v>0.3135</v>
      </c>
    </row>
    <row r="29" spans="1:10" ht="15.75" thickTop="1" x14ac:dyDescent="0.25"/>
  </sheetData>
  <pageMargins left="0.7" right="0.7" top="0.75" bottom="0.75" header="0.25" footer="0.3"/>
  <pageSetup orientation="portrait" verticalDpi="0" r:id="rId1"/>
  <headerFooter>
    <oddFooter>&amp;R&amp;"Arial,Bold"&amp;8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Exported Report</vt:lpstr>
      <vt:lpstr>Record Script</vt:lpstr>
      <vt:lpstr>Run Script</vt:lpstr>
      <vt:lpstr>Sheet2</vt:lpstr>
      <vt:lpstr>Sheet3</vt:lpstr>
      <vt:lpstr>'Exported Report'!Print_Titles</vt:lpstr>
      <vt:lpstr>'Record Script'!Print_Titles</vt:lpstr>
      <vt:lpstr>'Run Script'!Print_Titles</vt:lpstr>
    </vt:vector>
  </TitlesOfParts>
  <Company>K2 Enterprises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A McClelland</dc:creator>
  <cp:lastModifiedBy>L A McClelland</cp:lastModifiedBy>
  <dcterms:created xsi:type="dcterms:W3CDTF">2010-08-06T15:38:58Z</dcterms:created>
  <dcterms:modified xsi:type="dcterms:W3CDTF">2024-03-30T21:28:43Z</dcterms:modified>
</cp:coreProperties>
</file>